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zał 12" sheetId="2" r:id="rId2"/>
  </sheets>
  <definedNames>
    <definedName name="_xlnm.Print_Area" localSheetId="1">'zał 12'!$B$1:$R$25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<sst xmlns="http://schemas.openxmlformats.org/spreadsheetml/2006/main" count="42" uniqueCount="41">
  <si>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do uchwały  </t>
  </si>
  <si>
    <t>data zaciągn. poż/kredyt</t>
  </si>
  <si>
    <t>23.12.97</t>
  </si>
  <si>
    <t>kwota zadłużenia na 01.01.2002</t>
  </si>
  <si>
    <t>Stan zadłuż na 01.01.03</t>
  </si>
  <si>
    <t>spłaty rat w 2003</t>
  </si>
  <si>
    <t>stan zadłuż na 31.12.03</t>
  </si>
  <si>
    <t>18.12.01</t>
  </si>
  <si>
    <t>28/OW/01</t>
  </si>
  <si>
    <t>spłata rat w roku 2002</t>
  </si>
  <si>
    <t>pożyczki  w  roku  2002</t>
  </si>
  <si>
    <t>modern.oczyszczaln</t>
  </si>
  <si>
    <t>22.10.98</t>
  </si>
  <si>
    <t>OO51/98</t>
  </si>
  <si>
    <t>11.06.01</t>
  </si>
  <si>
    <t>213/01</t>
  </si>
  <si>
    <t>Dochody</t>
  </si>
  <si>
    <t>lp</t>
  </si>
  <si>
    <t xml:space="preserve">OGÓŁEM </t>
  </si>
  <si>
    <t xml:space="preserve">RODZAJ  ZADŁUŻENIA </t>
  </si>
  <si>
    <t>kredyt  z Banku Gospodarstwa Krajowego</t>
  </si>
  <si>
    <t>pożyczki z WFOŚiGW</t>
  </si>
  <si>
    <t>0050/98</t>
  </si>
  <si>
    <t>II</t>
  </si>
  <si>
    <t>MOŻLIWOŚCI  SPŁATY</t>
  </si>
  <si>
    <t xml:space="preserve">wydatki bieżące </t>
  </si>
  <si>
    <t>wydatki inwestycyjne</t>
  </si>
  <si>
    <t xml:space="preserve">III </t>
  </si>
  <si>
    <t>WYNIK   BUDŻETU</t>
  </si>
  <si>
    <t xml:space="preserve">udzielone poręczenia </t>
  </si>
  <si>
    <t xml:space="preserve">Wyszczególnienie </t>
  </si>
  <si>
    <t xml:space="preserve">Prognoza  spłaty długu  jednostki samorządu terytorialnego - gmina Mysłakowice </t>
  </si>
  <si>
    <t>sieć. wodociąg.II et</t>
  </si>
  <si>
    <t>sieć wodociąg.I et</t>
  </si>
  <si>
    <t>pożyczka z NFOŚiGW</t>
  </si>
  <si>
    <t>modrnizacja oczyszczaln.</t>
  </si>
  <si>
    <t xml:space="preserve">Wydatki  w tym : </t>
  </si>
  <si>
    <t>załącznik nr.12</t>
  </si>
  <si>
    <t>Rady Gminy z dn.30.12.02</t>
  </si>
  <si>
    <t>y nr.34/V/02</t>
  </si>
  <si>
    <t>ny z dn.30.12.02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</si>
</sst>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4"/>
  <sheetViews>
    <sheetView showGridLines="0" tabSelected="1" workbookViewId="0" topLeftCell="A1">
      <selection activeCell="J4" sqref="J4"/>
    </sheetView>
  </sheetViews>
  <sheetFormatPr defaultColWidth="9.00390625" defaultRowHeight="12.75"/>
  <cols>
    <col min="1" max="1" width="9.125" style="2" customWidth="1"/>
    <col min="2" max="2" width="7.125" style="2" customWidth="1"/>
    <col min="3" max="3" width="16.625" style="2" customWidth="1"/>
    <col min="4" max="4" width="8.375" style="2" customWidth="1"/>
    <col min="5" max="6" width="8.625" style="2" customWidth="1"/>
    <col min="7" max="8" width="6.875" style="2" customWidth="1"/>
    <col min="9" max="9" width="7.875" style="2" bestFit="1" customWidth="1"/>
    <col min="10" max="10" width="9.125" style="2" bestFit="1" customWidth="1"/>
    <col min="11" max="12" width="7.625" style="2" customWidth="1"/>
    <col min="13" max="13" width="7.875" style="2" customWidth="1"/>
    <col min="14" max="14" width="8.00390625" style="2" customWidth="1"/>
    <col min="15" max="16" width="7.75390625" style="2" customWidth="1"/>
    <col min="17" max="17" width="9.25390625" style="2" customWidth="1"/>
    <col min="18" max="16384" width="9.125" style="2" customWidth="1"/>
  </cols>
  <sheetData>
    <row r="1" spans="14:16" s="16" customFormat="1" ht="11.25">
      <c r="N1" s="18"/>
      <c r="O1" s="18"/>
      <c r="P1" s="20" t="s">
        <v>37</v>
      </c>
    </row>
    <row r="2" spans="14:17" s="16" customFormat="1" ht="11.25">
      <c r="N2" s="18"/>
      <c r="O2" s="18"/>
      <c r="P2" s="20" t="s">
        <v>0</v>
      </c>
      <c r="Q2" s="16" t="s">
        <v>39</v>
      </c>
    </row>
    <row r="3" spans="14:17" s="16" customFormat="1" ht="11.25">
      <c r="N3" s="18"/>
      <c r="O3" s="18"/>
      <c r="P3" s="20" t="s">
        <v>38</v>
      </c>
      <c r="Q3" s="16" t="s">
        <v>40</v>
      </c>
    </row>
    <row r="4" s="16" customFormat="1" ht="15.75">
      <c r="B4" s="17" t="s">
        <v>31</v>
      </c>
    </row>
    <row r="5" s="16" customFormat="1" ht="11.25"/>
    <row r="6" s="16" customFormat="1" ht="11.25"/>
    <row r="7" spans="2:18" ht="25.5" customHeight="1">
      <c r="B7" s="23" t="s">
        <v>17</v>
      </c>
      <c r="C7" s="23" t="s">
        <v>30</v>
      </c>
      <c r="D7" s="23" t="s">
        <v>1</v>
      </c>
      <c r="E7" s="23" t="s">
        <v>3</v>
      </c>
      <c r="F7" s="1"/>
      <c r="G7" s="23" t="s">
        <v>10</v>
      </c>
      <c r="H7" s="24" t="s">
        <v>4</v>
      </c>
      <c r="I7" s="27" t="s">
        <v>5</v>
      </c>
      <c r="J7" s="25" t="s">
        <v>6</v>
      </c>
      <c r="K7" s="21"/>
      <c r="L7" s="21"/>
      <c r="M7" s="21"/>
      <c r="N7" s="21"/>
      <c r="O7" s="22"/>
      <c r="P7" s="1"/>
      <c r="Q7" s="1"/>
      <c r="R7" s="1"/>
    </row>
    <row r="8" spans="2:18" ht="29.25" customHeight="1">
      <c r="B8" s="23"/>
      <c r="C8" s="23"/>
      <c r="D8" s="23"/>
      <c r="E8" s="23"/>
      <c r="F8" s="1" t="s">
        <v>9</v>
      </c>
      <c r="G8" s="23"/>
      <c r="H8" s="24"/>
      <c r="I8" s="28"/>
      <c r="J8" s="26"/>
      <c r="K8" s="1">
        <v>2004</v>
      </c>
      <c r="L8" s="1">
        <v>2005</v>
      </c>
      <c r="M8" s="1">
        <v>2006</v>
      </c>
      <c r="N8" s="1">
        <v>2007</v>
      </c>
      <c r="O8" s="1">
        <v>2008</v>
      </c>
      <c r="P8" s="1">
        <v>2009</v>
      </c>
      <c r="Q8" s="1">
        <v>2010</v>
      </c>
      <c r="R8" s="1">
        <v>2011</v>
      </c>
    </row>
    <row r="9" spans="2:18" ht="11.25">
      <c r="B9" s="1">
        <v>1</v>
      </c>
      <c r="C9" s="1">
        <v>2</v>
      </c>
      <c r="D9" s="1">
        <v>3</v>
      </c>
      <c r="E9" s="1">
        <v>4</v>
      </c>
      <c r="F9" s="1"/>
      <c r="G9" s="1">
        <v>5</v>
      </c>
      <c r="H9" s="15">
        <v>6</v>
      </c>
      <c r="I9" s="1">
        <v>9</v>
      </c>
      <c r="J9" s="15"/>
      <c r="K9" s="1">
        <v>12</v>
      </c>
      <c r="L9" s="1">
        <v>13</v>
      </c>
      <c r="M9" s="1">
        <v>14</v>
      </c>
      <c r="N9" s="1">
        <v>15</v>
      </c>
      <c r="O9" s="1"/>
      <c r="P9" s="1"/>
      <c r="Q9" s="1"/>
      <c r="R9" s="1"/>
    </row>
    <row r="10" spans="2:18" ht="24">
      <c r="B10" s="1"/>
      <c r="C10" s="12" t="s">
        <v>19</v>
      </c>
      <c r="D10" s="13"/>
      <c r="E10" s="13"/>
      <c r="F10" s="13"/>
      <c r="G10" s="7"/>
      <c r="H10" s="14">
        <f>E10-G10</f>
        <v>0</v>
      </c>
      <c r="I10" s="13"/>
      <c r="J10" s="14">
        <f>SUM(H10-I10)</f>
        <v>0</v>
      </c>
      <c r="K10" s="13"/>
      <c r="L10" s="13"/>
      <c r="M10" s="13"/>
      <c r="N10" s="13"/>
      <c r="O10" s="13"/>
      <c r="P10" s="13"/>
      <c r="Q10" s="1"/>
      <c r="R10" s="1"/>
    </row>
    <row r="11" spans="2:18" ht="36">
      <c r="B11" s="7">
        <v>1</v>
      </c>
      <c r="C11" s="9" t="s">
        <v>20</v>
      </c>
      <c r="D11" s="13" t="s">
        <v>2</v>
      </c>
      <c r="E11" s="13">
        <v>523947</v>
      </c>
      <c r="F11" s="13">
        <v>87312</v>
      </c>
      <c r="G11" s="13"/>
      <c r="H11" s="14">
        <f>E11-F11</f>
        <v>436635</v>
      </c>
      <c r="I11" s="13">
        <v>87312</v>
      </c>
      <c r="J11" s="14">
        <f aca="true" t="shared" si="0" ref="J11:J17">H11-I11</f>
        <v>349323</v>
      </c>
      <c r="K11" s="13">
        <v>87312</v>
      </c>
      <c r="L11" s="13">
        <v>87312</v>
      </c>
      <c r="M11" s="13">
        <v>87312</v>
      </c>
      <c r="N11" s="13">
        <v>87387</v>
      </c>
      <c r="O11" s="13"/>
      <c r="P11" s="13"/>
      <c r="Q11" s="1"/>
      <c r="R11" s="1"/>
    </row>
    <row r="12" spans="2:18" ht="24">
      <c r="B12" s="7">
        <v>2</v>
      </c>
      <c r="C12" s="9" t="s">
        <v>21</v>
      </c>
      <c r="D12" s="13"/>
      <c r="E12" s="13"/>
      <c r="F12" s="13"/>
      <c r="G12" s="13"/>
      <c r="H12" s="14">
        <f>E12-G12</f>
        <v>0</v>
      </c>
      <c r="I12" s="13"/>
      <c r="J12" s="14">
        <f t="shared" si="0"/>
        <v>0</v>
      </c>
      <c r="K12" s="13"/>
      <c r="L12" s="13"/>
      <c r="M12" s="13"/>
      <c r="N12" s="13"/>
      <c r="O12" s="13"/>
      <c r="P12" s="13"/>
      <c r="Q12" s="1"/>
      <c r="R12" s="1"/>
    </row>
    <row r="13" spans="2:18" ht="24">
      <c r="B13" s="7" t="s">
        <v>8</v>
      </c>
      <c r="C13" s="9" t="s">
        <v>11</v>
      </c>
      <c r="D13" s="13" t="s">
        <v>7</v>
      </c>
      <c r="E13" s="13">
        <v>650000</v>
      </c>
      <c r="F13" s="13"/>
      <c r="G13" s="13">
        <v>2350000</v>
      </c>
      <c r="H13" s="14">
        <f>E13-F13+G13</f>
        <v>3000000</v>
      </c>
      <c r="I13" s="13"/>
      <c r="J13" s="14">
        <f t="shared" si="0"/>
        <v>3000000</v>
      </c>
      <c r="K13" s="13"/>
      <c r="L13" s="13">
        <v>100000</v>
      </c>
      <c r="M13" s="13">
        <v>100000</v>
      </c>
      <c r="N13" s="13">
        <v>300000</v>
      </c>
      <c r="O13" s="13">
        <v>400000</v>
      </c>
      <c r="P13" s="13">
        <v>567000</v>
      </c>
      <c r="Q13" s="1">
        <v>767000</v>
      </c>
      <c r="R13" s="1">
        <v>766000</v>
      </c>
    </row>
    <row r="14" spans="2:18" ht="12">
      <c r="B14" s="7" t="s">
        <v>22</v>
      </c>
      <c r="C14" s="9" t="s">
        <v>33</v>
      </c>
      <c r="D14" s="13" t="s">
        <v>12</v>
      </c>
      <c r="E14" s="13">
        <v>56800</v>
      </c>
      <c r="F14" s="13">
        <v>56800</v>
      </c>
      <c r="G14" s="13"/>
      <c r="H14" s="14">
        <f>E14-F14</f>
        <v>0</v>
      </c>
      <c r="I14" s="13"/>
      <c r="J14" s="14">
        <f t="shared" si="0"/>
        <v>0</v>
      </c>
      <c r="K14" s="13"/>
      <c r="L14" s="13"/>
      <c r="M14" s="13"/>
      <c r="N14" s="13"/>
      <c r="O14" s="13"/>
      <c r="P14" s="13"/>
      <c r="Q14" s="1"/>
      <c r="R14" s="1"/>
    </row>
    <row r="15" spans="2:18" ht="12">
      <c r="B15" s="7" t="s">
        <v>13</v>
      </c>
      <c r="C15" s="9" t="s">
        <v>32</v>
      </c>
      <c r="D15" s="13" t="s">
        <v>12</v>
      </c>
      <c r="E15" s="13">
        <v>520000</v>
      </c>
      <c r="F15" s="13">
        <v>260000</v>
      </c>
      <c r="G15" s="13"/>
      <c r="H15" s="14">
        <f>E15-F15</f>
        <v>260000</v>
      </c>
      <c r="I15" s="13">
        <v>260000</v>
      </c>
      <c r="J15" s="14">
        <f t="shared" si="0"/>
        <v>0</v>
      </c>
      <c r="K15" s="13"/>
      <c r="L15" s="13"/>
      <c r="M15" s="13"/>
      <c r="N15" s="13"/>
      <c r="O15" s="13"/>
      <c r="P15" s="13"/>
      <c r="Q15" s="1"/>
      <c r="R15" s="1"/>
    </row>
    <row r="16" spans="2:18" ht="24">
      <c r="B16" s="7">
        <v>3</v>
      </c>
      <c r="C16" s="9" t="s">
        <v>34</v>
      </c>
      <c r="D16" s="13"/>
      <c r="E16" s="13"/>
      <c r="F16" s="13"/>
      <c r="G16" s="13"/>
      <c r="H16" s="14">
        <f>E16-G16</f>
        <v>0</v>
      </c>
      <c r="I16" s="13"/>
      <c r="J16" s="14">
        <f t="shared" si="0"/>
        <v>0</v>
      </c>
      <c r="K16" s="13"/>
      <c r="L16" s="13"/>
      <c r="M16" s="13"/>
      <c r="N16" s="13"/>
      <c r="O16" s="13"/>
      <c r="P16" s="13"/>
      <c r="Q16" s="1"/>
      <c r="R16" s="1"/>
    </row>
    <row r="17" spans="2:18" ht="24">
      <c r="B17" s="7" t="s">
        <v>15</v>
      </c>
      <c r="C17" s="9" t="s">
        <v>35</v>
      </c>
      <c r="D17" s="13" t="s">
        <v>14</v>
      </c>
      <c r="E17" s="13">
        <v>3300000</v>
      </c>
      <c r="F17" s="13"/>
      <c r="G17" s="13">
        <v>700000</v>
      </c>
      <c r="H17" s="14">
        <f>E17+G17</f>
        <v>4000000</v>
      </c>
      <c r="I17" s="13"/>
      <c r="J17" s="14">
        <f t="shared" si="0"/>
        <v>4000000</v>
      </c>
      <c r="K17" s="13">
        <v>500000</v>
      </c>
      <c r="L17" s="13">
        <v>875000</v>
      </c>
      <c r="M17" s="13">
        <v>875000</v>
      </c>
      <c r="N17" s="13">
        <v>875000</v>
      </c>
      <c r="O17" s="13">
        <v>875000</v>
      </c>
      <c r="P17" s="13"/>
      <c r="Q17" s="1"/>
      <c r="R17" s="1"/>
    </row>
    <row r="18" spans="2:18" ht="12">
      <c r="B18" s="7"/>
      <c r="C18" s="10" t="s">
        <v>18</v>
      </c>
      <c r="D18" s="8"/>
      <c r="E18" s="14">
        <f>SUM(E11:E17)</f>
        <v>5050747</v>
      </c>
      <c r="F18" s="14">
        <f>SUM(F11:F17)</f>
        <v>404112</v>
      </c>
      <c r="G18" s="14">
        <f>SUM(G11:G17)</f>
        <v>3050000</v>
      </c>
      <c r="H18" s="14">
        <f>SUM(H11:H17)</f>
        <v>7696635</v>
      </c>
      <c r="I18" s="14">
        <f>SUM(I11:I17)</f>
        <v>347312</v>
      </c>
      <c r="J18" s="14">
        <f>SUM(J10:J17)</f>
        <v>7349323</v>
      </c>
      <c r="K18" s="14">
        <f>SUM(K11:K17)</f>
        <v>587312</v>
      </c>
      <c r="L18" s="14">
        <f>SUM(L11:L17)</f>
        <v>1062312</v>
      </c>
      <c r="M18" s="14">
        <f>SUM(M11:M17)</f>
        <v>1062312</v>
      </c>
      <c r="N18" s="14">
        <f>SUM(N11:N17)</f>
        <v>1262387</v>
      </c>
      <c r="O18" s="14">
        <f>SUM(O13:O17)</f>
        <v>1275000</v>
      </c>
      <c r="P18" s="14">
        <f>SUM(P11:P17)</f>
        <v>567000</v>
      </c>
      <c r="Q18" s="15">
        <f>SUM(Q11:Q17)</f>
        <v>767000</v>
      </c>
      <c r="R18" s="15">
        <f>SUM(R10:R17)</f>
        <v>766000</v>
      </c>
    </row>
    <row r="19" spans="2:18" ht="24">
      <c r="B19" s="7" t="s">
        <v>23</v>
      </c>
      <c r="C19" s="9" t="s">
        <v>24</v>
      </c>
      <c r="D19" s="7"/>
      <c r="E19" s="7"/>
      <c r="F19" s="7"/>
      <c r="G19" s="7"/>
      <c r="H19" s="8"/>
      <c r="I19" s="13"/>
      <c r="J19" s="14"/>
      <c r="K19" s="13"/>
      <c r="L19" s="13"/>
      <c r="M19" s="13"/>
      <c r="N19" s="13"/>
      <c r="O19" s="13"/>
      <c r="P19" s="13"/>
      <c r="Q19" s="19"/>
      <c r="R19" s="1"/>
    </row>
    <row r="20" spans="2:18" ht="12">
      <c r="B20" s="7">
        <v>1</v>
      </c>
      <c r="C20" s="9" t="s">
        <v>16</v>
      </c>
      <c r="D20" s="7"/>
      <c r="E20" s="7"/>
      <c r="F20" s="7"/>
      <c r="G20" s="7"/>
      <c r="H20" s="8"/>
      <c r="I20" s="13">
        <v>14195042</v>
      </c>
      <c r="J20" s="14"/>
      <c r="K20" s="13">
        <v>13400000</v>
      </c>
      <c r="L20" s="13">
        <v>13600000</v>
      </c>
      <c r="M20" s="13">
        <v>13800000</v>
      </c>
      <c r="N20" s="13">
        <v>14000000</v>
      </c>
      <c r="O20" s="13">
        <v>14300000</v>
      </c>
      <c r="P20" s="13">
        <v>14500000</v>
      </c>
      <c r="Q20" s="1">
        <v>14050000</v>
      </c>
      <c r="R20" s="1">
        <v>14300000</v>
      </c>
    </row>
    <row r="21" spans="2:18" ht="12">
      <c r="B21" s="7">
        <v>2</v>
      </c>
      <c r="C21" s="9" t="s">
        <v>36</v>
      </c>
      <c r="D21" s="7"/>
      <c r="E21" s="7"/>
      <c r="F21" s="7"/>
      <c r="G21" s="7"/>
      <c r="H21" s="8"/>
      <c r="I21" s="13">
        <v>13847730</v>
      </c>
      <c r="J21" s="14"/>
      <c r="K21" s="13">
        <f>SUM(K22:K24)</f>
        <v>12012500</v>
      </c>
      <c r="L21" s="13">
        <f>SUM(L22:L24)</f>
        <v>12212500</v>
      </c>
      <c r="M21" s="13">
        <f>SUM(M22:M24)</f>
        <v>12474000</v>
      </c>
      <c r="N21" s="13">
        <v>12435500</v>
      </c>
      <c r="O21" s="13">
        <v>12930000</v>
      </c>
      <c r="P21" s="13">
        <v>13016000</v>
      </c>
      <c r="Q21" s="1">
        <v>13302000</v>
      </c>
      <c r="R21" s="1">
        <v>13501000</v>
      </c>
    </row>
    <row r="22" spans="2:18" ht="24">
      <c r="B22" s="7"/>
      <c r="C22" s="9" t="s">
        <v>29</v>
      </c>
      <c r="D22" s="7"/>
      <c r="E22" s="7"/>
      <c r="F22" s="7"/>
      <c r="G22" s="7"/>
      <c r="H22" s="8"/>
      <c r="I22" s="13">
        <v>770675</v>
      </c>
      <c r="J22" s="14"/>
      <c r="K22" s="13">
        <v>730675</v>
      </c>
      <c r="L22" s="13">
        <v>190675</v>
      </c>
      <c r="M22" s="13">
        <v>181875</v>
      </c>
      <c r="N22" s="13"/>
      <c r="O22" s="13"/>
      <c r="P22" s="13"/>
      <c r="Q22" s="1"/>
      <c r="R22" s="1"/>
    </row>
    <row r="23" spans="2:18" ht="12">
      <c r="B23" s="7"/>
      <c r="C23" s="9" t="s">
        <v>25</v>
      </c>
      <c r="D23" s="7"/>
      <c r="E23" s="7"/>
      <c r="F23" s="7"/>
      <c r="G23" s="7"/>
      <c r="H23" s="8"/>
      <c r="I23" s="13">
        <v>10341477</v>
      </c>
      <c r="J23" s="14"/>
      <c r="K23" s="13">
        <v>10169325</v>
      </c>
      <c r="L23" s="13">
        <v>10909325</v>
      </c>
      <c r="M23" s="13">
        <v>11268125</v>
      </c>
      <c r="N23" s="13">
        <v>11600000</v>
      </c>
      <c r="O23" s="13">
        <v>12100000</v>
      </c>
      <c r="P23" s="13">
        <v>12400000</v>
      </c>
      <c r="Q23" s="1">
        <v>12800000</v>
      </c>
      <c r="R23" s="1">
        <v>13000000</v>
      </c>
    </row>
    <row r="24" spans="2:18" ht="24">
      <c r="B24" s="7"/>
      <c r="C24" s="9" t="s">
        <v>26</v>
      </c>
      <c r="D24" s="7"/>
      <c r="E24" s="7"/>
      <c r="F24" s="7"/>
      <c r="G24" s="7"/>
      <c r="H24" s="8"/>
      <c r="I24" s="13">
        <v>2735608</v>
      </c>
      <c r="J24" s="14"/>
      <c r="K24" s="13">
        <v>1112500</v>
      </c>
      <c r="L24" s="13">
        <v>1112500</v>
      </c>
      <c r="M24" s="13">
        <v>1024000</v>
      </c>
      <c r="N24" s="13">
        <v>835500</v>
      </c>
      <c r="O24" s="13">
        <v>830000</v>
      </c>
      <c r="P24" s="13">
        <v>616000</v>
      </c>
      <c r="Q24" s="1">
        <v>502000</v>
      </c>
      <c r="R24" s="1">
        <v>501000</v>
      </c>
    </row>
    <row r="25" spans="2:18" ht="12">
      <c r="B25" s="8" t="s">
        <v>27</v>
      </c>
      <c r="C25" s="11" t="s">
        <v>28</v>
      </c>
      <c r="D25" s="8"/>
      <c r="E25" s="8"/>
      <c r="F25" s="8"/>
      <c r="G25" s="8"/>
      <c r="H25" s="14">
        <f>SUM(H18)</f>
        <v>7696635</v>
      </c>
      <c r="I25" s="14">
        <f>I20-I21</f>
        <v>347312</v>
      </c>
      <c r="J25" s="14">
        <f>H25-I25</f>
        <v>7349323</v>
      </c>
      <c r="K25" s="14">
        <f aca="true" t="shared" si="1" ref="K25:R25">K20-K21</f>
        <v>1387500</v>
      </c>
      <c r="L25" s="14">
        <f t="shared" si="1"/>
        <v>1387500</v>
      </c>
      <c r="M25" s="14">
        <f t="shared" si="1"/>
        <v>1326000</v>
      </c>
      <c r="N25" s="14">
        <f t="shared" si="1"/>
        <v>1564500</v>
      </c>
      <c r="O25" s="14">
        <f t="shared" si="1"/>
        <v>1370000</v>
      </c>
      <c r="P25" s="14">
        <f t="shared" si="1"/>
        <v>1484000</v>
      </c>
      <c r="Q25" s="14">
        <f t="shared" si="1"/>
        <v>748000</v>
      </c>
      <c r="R25" s="14">
        <f t="shared" si="1"/>
        <v>799000</v>
      </c>
    </row>
    <row r="26" spans="2:17" ht="11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5"/>
    </row>
    <row r="27" spans="2:18" ht="11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  <c r="R27" s="5"/>
    </row>
    <row r="28" spans="2:18" ht="11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5"/>
      <c r="R28" s="5"/>
    </row>
    <row r="29" spans="2:18" ht="11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  <c r="R29" s="5"/>
    </row>
    <row r="30" spans="2:18" ht="11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5"/>
      <c r="R30" s="6"/>
    </row>
    <row r="31" spans="2:17" ht="11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</row>
    <row r="32" spans="2:17" ht="11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</row>
    <row r="33" spans="2:17" ht="11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</row>
    <row r="34" spans="2:17" ht="11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</row>
    <row r="35" spans="2:17" ht="11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</row>
    <row r="36" spans="2:17" ht="11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2:17" ht="11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</row>
    <row r="38" spans="2:17" ht="11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</row>
    <row r="39" spans="2:17" ht="11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</row>
    <row r="40" spans="2:17" ht="11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</row>
    <row r="41" spans="2:17" ht="11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5"/>
    </row>
    <row r="42" spans="2:17" ht="11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5"/>
    </row>
    <row r="43" spans="2:17" ht="11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</row>
    <row r="44" spans="2:17" ht="11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</row>
    <row r="45" spans="2:17" ht="11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</row>
    <row r="46" spans="2:17" ht="11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</row>
    <row r="47" spans="2:16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1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1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1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1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1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1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1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ht="11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ht="11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1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1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1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1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1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1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1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1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1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1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1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1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1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1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1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1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1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t="11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1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1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1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1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1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ht="11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ht="11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ht="11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ht="11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ht="11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ht="11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ht="11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ht="11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ht="11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ht="11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ht="11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ht="11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ht="11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ht="11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ht="11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ht="11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ht="11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ht="11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ht="11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1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ht="11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ht="11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ht="11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ht="11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ht="11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ht="11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ht="11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ht="11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ht="11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1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1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1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1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1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1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1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1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1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1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1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1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ht="11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ht="11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ht="11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1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1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1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ht="11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ht="11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1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1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1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1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1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1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1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1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1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1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1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1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1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1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1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1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1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1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1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ht="11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ht="11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1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1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1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1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1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1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1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1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1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1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1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1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1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1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1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1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1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1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1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1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1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1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1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1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1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1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1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1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1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1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1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1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1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1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1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1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1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1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1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1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1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1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1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1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1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1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1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1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1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1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1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1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1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1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1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1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1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1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1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1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1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1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1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1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1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1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1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1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1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1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1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1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1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1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1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1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1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1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1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1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1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1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1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1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1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1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1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1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1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1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1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1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1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1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1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1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1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1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1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1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1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1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1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1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1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1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1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1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1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1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1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1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1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1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1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1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1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1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1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1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1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1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1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1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1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1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1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1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1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1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1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1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1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1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1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1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1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1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1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1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1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1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1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1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1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1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1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1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1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1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1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1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1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1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1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1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1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1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1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1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1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1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1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1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1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1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1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1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1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1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1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1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1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1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1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1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1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1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1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1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1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1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1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1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1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1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1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1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1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1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1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1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1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1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1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1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1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1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1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1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1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1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1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1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1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1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1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1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1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1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1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1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1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1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1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1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1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1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1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1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1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1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1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1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1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1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1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1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1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1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1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1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1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1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1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1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1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1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1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1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1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1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1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1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1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1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1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1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1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1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2:16" ht="11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2:16" ht="11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2:16" ht="11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2:16" ht="11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2:16" ht="11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2:16" ht="11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2:16" ht="11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2:16" ht="11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2:16" ht="11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2:16" ht="11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2:16" ht="11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2:16" ht="11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2:16" ht="11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2:16" ht="11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2:16" ht="11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2:16" ht="11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2:16" ht="11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2:16" ht="11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2:16" ht="11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2:16" ht="11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2:16" ht="11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2:16" ht="11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2:16" ht="11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2:16" ht="11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2:16" ht="11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2:16" ht="11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2:16" ht="11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2:16" ht="11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2:16" ht="11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2:16" ht="11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2:16" ht="11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2:16" ht="11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2:16" ht="11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2:16" ht="11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2:16" ht="11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2:16" ht="11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2:16" ht="11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2:16" ht="11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2:16" ht="11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2:16" ht="11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2:16" ht="11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2:16" ht="11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2:16" ht="11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2:16" ht="11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2:16" ht="11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2:16" ht="11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2:16" ht="11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2:16" ht="11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2:16" ht="11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2:16" ht="11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2:16" ht="11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2:16" ht="11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2:16" ht="11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2:16" ht="11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2:16" ht="11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2:16" ht="11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2:16" ht="11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2:16" ht="11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</sheetData>
  <mergeCells count="9">
    <mergeCell ref="K7:O7"/>
    <mergeCell ref="G7:G8"/>
    <mergeCell ref="H7:H8"/>
    <mergeCell ref="B7:B8"/>
    <mergeCell ref="C7:C8"/>
    <mergeCell ref="D7:D8"/>
    <mergeCell ref="E7:E8"/>
    <mergeCell ref="J7:J8"/>
    <mergeCell ref="I7:I8"/>
  </mergeCells>
  <printOptions/>
  <pageMargins left="0.63" right="0.69" top="0.7" bottom="0.68" header="0.53" footer="0.5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2003-01-06T10:39:10Z</cp:lastPrinted>
  <dcterms:created xsi:type="dcterms:W3CDTF">1997-11-05T07:26:55Z</dcterms:created>
  <dcterms:modified xsi:type="dcterms:W3CDTF">2003-08-01T20:43:11Z</dcterms:modified>
  <cp:category/>
  <cp:version/>
  <cp:contentType/>
  <cp:contentStatus/>
</cp:coreProperties>
</file>