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zał 12" sheetId="2" r:id="rId2"/>
  </sheets>
  <definedNames>
    <definedName name="_xlnm.Print_Area" localSheetId="1">'zał 12'!$B$1:$S$27</definedName>
  </definedNames>
  <calcPr fullCalcOnLoad="1"/>
</workbook>
</file>

<file path=xl/sharedStrings.xml><?xml version="1.0" encoding="utf-8"?>
<sst xmlns="http://schemas.openxmlformats.org/spreadsheetml/2006/main" count="41" uniqueCount="40">
  <si>
    <t>Dochody</t>
  </si>
  <si>
    <t>lp</t>
  </si>
  <si>
    <t>data zaciągnięcia poż/kredyt</t>
  </si>
  <si>
    <t xml:space="preserve">OGÓŁEM </t>
  </si>
  <si>
    <t xml:space="preserve">RODZAJ  ZADŁUŻENIA </t>
  </si>
  <si>
    <t>kredyt  z Banku Gospodarstwa Krajowego</t>
  </si>
  <si>
    <t xml:space="preserve">kredyt z Banku OchronyŚrodowiska </t>
  </si>
  <si>
    <t>pożyczki z WFOŚiGW</t>
  </si>
  <si>
    <t>instalacje gazowe</t>
  </si>
  <si>
    <t>0050/98</t>
  </si>
  <si>
    <t>23.12.97</t>
  </si>
  <si>
    <t>27.10.97</t>
  </si>
  <si>
    <t>7.01.98</t>
  </si>
  <si>
    <t>22.10.98</t>
  </si>
  <si>
    <t>II</t>
  </si>
  <si>
    <t>MOŻLIWOŚCI  SPŁATY</t>
  </si>
  <si>
    <t xml:space="preserve">wydatki bieżące </t>
  </si>
  <si>
    <t>wydatki inwestycyjne</t>
  </si>
  <si>
    <t xml:space="preserve">III </t>
  </si>
  <si>
    <t>WYNIK   BUDŻETU</t>
  </si>
  <si>
    <t xml:space="preserve">udzielone poręczenia </t>
  </si>
  <si>
    <t xml:space="preserve">Wyszczególnienie </t>
  </si>
  <si>
    <t xml:space="preserve">0001/98 </t>
  </si>
  <si>
    <t xml:space="preserve">Prognoza  spłaty długu  jednostki samorządu terytorialnego - gmina Mysłakowice </t>
  </si>
  <si>
    <t>sieć. wodociąg.II et</t>
  </si>
  <si>
    <t>sieć wodociąg.I et</t>
  </si>
  <si>
    <t>pożyczka z NFOŚiGW</t>
  </si>
  <si>
    <t>pożyczki</t>
  </si>
  <si>
    <t>kwota zadłużenia na 01.01.2001</t>
  </si>
  <si>
    <t>spłata rat w 2001</t>
  </si>
  <si>
    <t>Stan zadłuż na 01.01.02</t>
  </si>
  <si>
    <t>spłaty rat w 2002</t>
  </si>
  <si>
    <t>stan zadłuż na 31.12.02</t>
  </si>
  <si>
    <t>11.06.01</t>
  </si>
  <si>
    <t>modern.oczyszczaln.</t>
  </si>
  <si>
    <t>modrnizacja oczyszczaln.</t>
  </si>
  <si>
    <t xml:space="preserve">Wydatki  w tym : </t>
  </si>
  <si>
    <t>załącznik nr.12</t>
  </si>
  <si>
    <t>do uchwały   328/XLI/01</t>
  </si>
  <si>
    <t>Rady  Gminy z dnia 15.12.01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</si>
</sst>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75" formatCode="#,##0.00_ ;[Red]\-#,##0.00\ "/>
    <numFmt numFmtId="220" formatCode="#,##0_ ;[Red]\-#,##0\ "/>
    <numFmt numFmtId="227" formatCode="#,##0&quot; F&quot;_);[Red]\(#,##0&quot; F&quot;\)"/>
    <numFmt numFmtId="229" formatCode="#,##0.00&quot; F&quot;_);[Red]\(#,##0.00&quot; F&quot;\)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0"/>
    </font>
    <font>
      <u val="single"/>
      <sz val="10"/>
      <color indexed="12"/>
      <name val="MS Sans Serif"/>
      <family val="0"/>
    </font>
    <font>
      <sz val="10"/>
      <name val="Century Schoolbook CE"/>
      <family val="0"/>
    </font>
    <font>
      <sz val="10"/>
      <name val="Times New Roman CE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22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66"/>
  <sheetViews>
    <sheetView showGridLines="0" tabSelected="1" workbookViewId="0" topLeftCell="B1">
      <selection activeCell="Q4" sqref="Q4"/>
    </sheetView>
  </sheetViews>
  <sheetFormatPr defaultColWidth="9.00390625" defaultRowHeight="12.75"/>
  <cols>
    <col min="1" max="1" width="9.125" style="2" customWidth="1"/>
    <col min="2" max="2" width="7.125" style="2" customWidth="1"/>
    <col min="3" max="3" width="16.625" style="2" customWidth="1"/>
    <col min="4" max="4" width="8.375" style="2" customWidth="1"/>
    <col min="5" max="5" width="8.625" style="2" customWidth="1"/>
    <col min="6" max="8" width="6.875" style="2" customWidth="1"/>
    <col min="9" max="9" width="7.875" style="2" bestFit="1" customWidth="1"/>
    <col min="10" max="10" width="9.125" style="2" bestFit="1" customWidth="1"/>
    <col min="11" max="13" width="7.625" style="2" customWidth="1"/>
    <col min="14" max="14" width="7.875" style="2" customWidth="1"/>
    <col min="15" max="15" width="8.00390625" style="2" customWidth="1"/>
    <col min="16" max="17" width="7.75390625" style="2" customWidth="1"/>
    <col min="18" max="18" width="9.25390625" style="2" customWidth="1"/>
    <col min="19" max="16384" width="9.125" style="2" customWidth="1"/>
  </cols>
  <sheetData>
    <row r="1" spans="15:17" s="16" customFormat="1" ht="11.25">
      <c r="O1" s="18"/>
      <c r="P1" s="18"/>
      <c r="Q1" s="23" t="s">
        <v>37</v>
      </c>
    </row>
    <row r="2" spans="15:17" s="16" customFormat="1" ht="11.25">
      <c r="O2" s="18"/>
      <c r="P2" s="18"/>
      <c r="Q2" s="23" t="s">
        <v>38</v>
      </c>
    </row>
    <row r="3" spans="15:17" s="16" customFormat="1" ht="11.25">
      <c r="O3" s="18"/>
      <c r="P3" s="18"/>
      <c r="Q3" s="23" t="s">
        <v>39</v>
      </c>
    </row>
    <row r="4" s="16" customFormat="1" ht="15.75">
      <c r="B4" s="17" t="s">
        <v>23</v>
      </c>
    </row>
    <row r="5" s="16" customFormat="1" ht="11.25"/>
    <row r="6" s="16" customFormat="1" ht="11.25"/>
    <row r="7" spans="2:19" ht="25.5" customHeight="1">
      <c r="B7" s="26" t="s">
        <v>1</v>
      </c>
      <c r="C7" s="26" t="s">
        <v>21</v>
      </c>
      <c r="D7" s="26" t="s">
        <v>2</v>
      </c>
      <c r="E7" s="26" t="s">
        <v>28</v>
      </c>
      <c r="F7" s="26" t="s">
        <v>29</v>
      </c>
      <c r="G7" s="27" t="s">
        <v>30</v>
      </c>
      <c r="H7" s="28" t="s">
        <v>27</v>
      </c>
      <c r="I7" s="32" t="s">
        <v>31</v>
      </c>
      <c r="J7" s="30" t="s">
        <v>32</v>
      </c>
      <c r="K7" s="24"/>
      <c r="L7" s="24"/>
      <c r="M7" s="24"/>
      <c r="N7" s="24"/>
      <c r="O7" s="24"/>
      <c r="P7" s="25"/>
      <c r="Q7" s="1"/>
      <c r="R7" s="1"/>
      <c r="S7" s="1"/>
    </row>
    <row r="8" spans="2:19" ht="29.25" customHeight="1">
      <c r="B8" s="26"/>
      <c r="C8" s="26"/>
      <c r="D8" s="26"/>
      <c r="E8" s="26"/>
      <c r="F8" s="26"/>
      <c r="G8" s="27"/>
      <c r="H8" s="29"/>
      <c r="I8" s="33"/>
      <c r="J8" s="31"/>
      <c r="K8" s="1">
        <v>2003</v>
      </c>
      <c r="L8" s="1">
        <v>2004</v>
      </c>
      <c r="M8" s="1">
        <v>2005</v>
      </c>
      <c r="N8" s="1">
        <v>2006</v>
      </c>
      <c r="O8" s="1">
        <v>2007</v>
      </c>
      <c r="P8" s="1">
        <v>2008</v>
      </c>
      <c r="Q8" s="1">
        <v>2009</v>
      </c>
      <c r="R8" s="1">
        <v>2010</v>
      </c>
      <c r="S8" s="1">
        <v>2011</v>
      </c>
    </row>
    <row r="9" spans="2:19" ht="11.25">
      <c r="B9" s="1">
        <v>1</v>
      </c>
      <c r="C9" s="1">
        <v>2</v>
      </c>
      <c r="D9" s="1">
        <v>3</v>
      </c>
      <c r="E9" s="1">
        <v>4</v>
      </c>
      <c r="F9" s="1">
        <v>5</v>
      </c>
      <c r="G9" s="15">
        <v>6</v>
      </c>
      <c r="H9" s="19">
        <v>7</v>
      </c>
      <c r="I9" s="1">
        <v>9</v>
      </c>
      <c r="J9" s="15"/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/>
      <c r="Q9" s="1"/>
      <c r="R9" s="1"/>
      <c r="S9" s="1"/>
    </row>
    <row r="10" spans="2:19" ht="24">
      <c r="B10" s="1"/>
      <c r="C10" s="12" t="s">
        <v>4</v>
      </c>
      <c r="D10" s="13"/>
      <c r="E10" s="13"/>
      <c r="F10" s="7"/>
      <c r="G10" s="14">
        <f>E10-F10</f>
        <v>0</v>
      </c>
      <c r="H10" s="20"/>
      <c r="I10" s="13"/>
      <c r="J10" s="14">
        <f>G10+H10-I10</f>
        <v>0</v>
      </c>
      <c r="K10" s="13"/>
      <c r="L10" s="13"/>
      <c r="M10" s="13"/>
      <c r="N10" s="13"/>
      <c r="O10" s="13"/>
      <c r="P10" s="13"/>
      <c r="Q10" s="13"/>
      <c r="R10" s="1"/>
      <c r="S10" s="1"/>
    </row>
    <row r="11" spans="2:19" ht="36">
      <c r="B11" s="7">
        <v>1</v>
      </c>
      <c r="C11" s="9" t="s">
        <v>5</v>
      </c>
      <c r="D11" s="13" t="s">
        <v>10</v>
      </c>
      <c r="E11" s="13">
        <v>611259</v>
      </c>
      <c r="F11" s="13">
        <v>87312</v>
      </c>
      <c r="G11" s="14">
        <f>E11-F11</f>
        <v>523947</v>
      </c>
      <c r="H11" s="20"/>
      <c r="I11" s="13">
        <v>87312</v>
      </c>
      <c r="J11" s="14">
        <f>G11+H11-I11</f>
        <v>436635</v>
      </c>
      <c r="K11" s="13">
        <v>87312</v>
      </c>
      <c r="L11" s="13">
        <v>87312</v>
      </c>
      <c r="M11" s="13">
        <v>87312</v>
      </c>
      <c r="N11" s="13">
        <v>87312</v>
      </c>
      <c r="O11" s="13">
        <v>87387</v>
      </c>
      <c r="P11" s="13"/>
      <c r="Q11" s="13"/>
      <c r="R11" s="1"/>
      <c r="S11" s="1"/>
    </row>
    <row r="12" spans="2:19" ht="36">
      <c r="B12" s="7">
        <v>2</v>
      </c>
      <c r="C12" s="9" t="s">
        <v>6</v>
      </c>
      <c r="D12" s="13" t="s">
        <v>11</v>
      </c>
      <c r="E12" s="13">
        <v>5200</v>
      </c>
      <c r="F12" s="13">
        <v>5200</v>
      </c>
      <c r="G12" s="14">
        <f aca="true" t="shared" si="0" ref="G12:G17">E12-F12</f>
        <v>0</v>
      </c>
      <c r="H12" s="20"/>
      <c r="I12" s="13"/>
      <c r="J12" s="14">
        <f>G12+H12-I12</f>
        <v>0</v>
      </c>
      <c r="K12" s="13"/>
      <c r="L12" s="13"/>
      <c r="M12" s="13"/>
      <c r="N12" s="13"/>
      <c r="O12" s="13"/>
      <c r="P12" s="13"/>
      <c r="Q12" s="1"/>
      <c r="R12" s="1"/>
      <c r="S12" s="1"/>
    </row>
    <row r="13" spans="2:19" ht="24">
      <c r="B13" s="7">
        <v>3</v>
      </c>
      <c r="C13" s="9" t="s">
        <v>7</v>
      </c>
      <c r="D13" s="13"/>
      <c r="E13" s="13"/>
      <c r="F13" s="13"/>
      <c r="G13" s="14"/>
      <c r="H13" s="20"/>
      <c r="I13" s="13"/>
      <c r="J13" s="14">
        <f>G13+H13-I13</f>
        <v>0</v>
      </c>
      <c r="K13" s="13"/>
      <c r="L13" s="13"/>
      <c r="M13" s="13"/>
      <c r="N13" s="13"/>
      <c r="O13" s="13"/>
      <c r="P13" s="13"/>
      <c r="Q13" s="13"/>
      <c r="R13" s="1"/>
      <c r="S13" s="1"/>
    </row>
    <row r="14" spans="2:19" ht="24">
      <c r="B14" s="7"/>
      <c r="C14" s="9" t="s">
        <v>34</v>
      </c>
      <c r="D14" s="13"/>
      <c r="E14" s="13">
        <v>700000</v>
      </c>
      <c r="F14" s="13"/>
      <c r="G14" s="14">
        <v>700000</v>
      </c>
      <c r="H14" s="20">
        <v>2300000</v>
      </c>
      <c r="I14" s="13"/>
      <c r="J14" s="14">
        <v>3000000</v>
      </c>
      <c r="K14" s="13"/>
      <c r="L14" s="13"/>
      <c r="M14" s="13">
        <v>100000</v>
      </c>
      <c r="N14" s="13">
        <v>100000</v>
      </c>
      <c r="O14" s="13">
        <v>300000</v>
      </c>
      <c r="P14" s="13">
        <v>400000</v>
      </c>
      <c r="Q14" s="13">
        <v>567000</v>
      </c>
      <c r="R14" s="1">
        <v>767000</v>
      </c>
      <c r="S14" s="1">
        <v>766000</v>
      </c>
    </row>
    <row r="15" spans="2:19" ht="12">
      <c r="B15" s="7" t="s">
        <v>22</v>
      </c>
      <c r="C15" s="9" t="s">
        <v>8</v>
      </c>
      <c r="D15" s="13" t="s">
        <v>12</v>
      </c>
      <c r="E15" s="13">
        <v>1550</v>
      </c>
      <c r="F15" s="13">
        <v>1550</v>
      </c>
      <c r="G15" s="14">
        <f t="shared" si="0"/>
        <v>0</v>
      </c>
      <c r="H15" s="20"/>
      <c r="I15" s="13"/>
      <c r="J15" s="14">
        <f>G15+H15-I15</f>
        <v>0</v>
      </c>
      <c r="K15" s="13"/>
      <c r="L15" s="13"/>
      <c r="M15" s="13"/>
      <c r="N15" s="13"/>
      <c r="O15" s="13"/>
      <c r="P15" s="13"/>
      <c r="Q15" s="13"/>
      <c r="R15" s="1"/>
      <c r="S15" s="1"/>
    </row>
    <row r="16" spans="2:19" ht="12">
      <c r="B16" s="7" t="s">
        <v>9</v>
      </c>
      <c r="C16" s="9" t="s">
        <v>25</v>
      </c>
      <c r="D16" s="13" t="s">
        <v>13</v>
      </c>
      <c r="E16" s="13">
        <v>123400</v>
      </c>
      <c r="F16" s="13">
        <v>66600</v>
      </c>
      <c r="G16" s="14">
        <f t="shared" si="0"/>
        <v>56800</v>
      </c>
      <c r="H16" s="20"/>
      <c r="I16" s="13">
        <v>56800</v>
      </c>
      <c r="J16" s="14">
        <f>G16+H16-I16</f>
        <v>0</v>
      </c>
      <c r="K16" s="13"/>
      <c r="L16" s="13"/>
      <c r="M16" s="13"/>
      <c r="N16" s="13"/>
      <c r="O16" s="13"/>
      <c r="P16" s="13"/>
      <c r="Q16" s="13"/>
      <c r="R16" s="1"/>
      <c r="S16" s="1"/>
    </row>
    <row r="17" spans="2:19" ht="12">
      <c r="B17" s="7"/>
      <c r="C17" s="9" t="s">
        <v>24</v>
      </c>
      <c r="D17" s="13" t="s">
        <v>13</v>
      </c>
      <c r="E17" s="13">
        <v>780000</v>
      </c>
      <c r="F17" s="13">
        <v>260000</v>
      </c>
      <c r="G17" s="14">
        <f t="shared" si="0"/>
        <v>520000</v>
      </c>
      <c r="H17" s="20"/>
      <c r="I17" s="13">
        <v>260000</v>
      </c>
      <c r="J17" s="14">
        <f>G17+H17-I17</f>
        <v>260000</v>
      </c>
      <c r="K17" s="13">
        <v>260000</v>
      </c>
      <c r="L17" s="13"/>
      <c r="M17" s="13"/>
      <c r="N17" s="13"/>
      <c r="O17" s="13"/>
      <c r="P17" s="13"/>
      <c r="Q17" s="13"/>
      <c r="R17" s="1"/>
      <c r="S17" s="1"/>
    </row>
    <row r="18" spans="2:19" ht="24">
      <c r="B18" s="7">
        <v>4</v>
      </c>
      <c r="C18" s="9" t="s">
        <v>26</v>
      </c>
      <c r="D18" s="13"/>
      <c r="E18" s="13"/>
      <c r="F18" s="13"/>
      <c r="G18" s="14"/>
      <c r="H18" s="20"/>
      <c r="I18" s="13"/>
      <c r="J18" s="14">
        <f>G18+H18-I18</f>
        <v>0</v>
      </c>
      <c r="K18" s="13"/>
      <c r="L18" s="13"/>
      <c r="M18" s="13"/>
      <c r="N18" s="13"/>
      <c r="O18" s="13"/>
      <c r="P18" s="13"/>
      <c r="Q18" s="13"/>
      <c r="R18" s="1"/>
      <c r="S18" s="1"/>
    </row>
    <row r="19" spans="2:19" ht="24">
      <c r="B19" s="7"/>
      <c r="C19" s="9" t="s">
        <v>35</v>
      </c>
      <c r="D19" s="13" t="s">
        <v>33</v>
      </c>
      <c r="E19" s="13">
        <v>3300000</v>
      </c>
      <c r="F19" s="13"/>
      <c r="G19" s="14">
        <v>3300000</v>
      </c>
      <c r="H19" s="20">
        <v>700000</v>
      </c>
      <c r="I19" s="13"/>
      <c r="J19" s="14">
        <v>4000000</v>
      </c>
      <c r="K19" s="13"/>
      <c r="L19" s="13">
        <v>500000</v>
      </c>
      <c r="M19" s="13">
        <v>875000</v>
      </c>
      <c r="N19" s="13">
        <v>875000</v>
      </c>
      <c r="O19" s="13">
        <v>875000</v>
      </c>
      <c r="P19" s="13">
        <v>875000</v>
      </c>
      <c r="Q19" s="13"/>
      <c r="R19" s="1"/>
      <c r="S19" s="1"/>
    </row>
    <row r="20" spans="2:19" ht="12">
      <c r="B20" s="7"/>
      <c r="C20" s="10" t="s">
        <v>3</v>
      </c>
      <c r="D20" s="8"/>
      <c r="E20" s="14">
        <f>SUM(E11:E19)</f>
        <v>5521409</v>
      </c>
      <c r="F20" s="14">
        <f>SUM(F11:F18)</f>
        <v>420662</v>
      </c>
      <c r="G20" s="14">
        <f>SUM(G11:G19)</f>
        <v>5100747</v>
      </c>
      <c r="H20" s="14">
        <f>SUM(H11:H19)</f>
        <v>3000000</v>
      </c>
      <c r="I20" s="14">
        <f>SUM(I11:I19)</f>
        <v>404112</v>
      </c>
      <c r="J20" s="14">
        <f>SUM(J10:J19)</f>
        <v>7696635</v>
      </c>
      <c r="K20" s="14">
        <f>SUM(K11:K17)</f>
        <v>347312</v>
      </c>
      <c r="L20" s="14">
        <f>SUM(L11:L18)</f>
        <v>87312</v>
      </c>
      <c r="M20" s="14">
        <f aca="true" t="shared" si="1" ref="M20:R20">SUM(M11:M19)</f>
        <v>1062312</v>
      </c>
      <c r="N20" s="14">
        <f t="shared" si="1"/>
        <v>1062312</v>
      </c>
      <c r="O20" s="14">
        <f t="shared" si="1"/>
        <v>1262387</v>
      </c>
      <c r="P20" s="14">
        <f t="shared" si="1"/>
        <v>1275000</v>
      </c>
      <c r="Q20" s="14">
        <f t="shared" si="1"/>
        <v>567000</v>
      </c>
      <c r="R20" s="15">
        <f t="shared" si="1"/>
        <v>767000</v>
      </c>
      <c r="S20" s="15">
        <f>SUM(S10:S19)</f>
        <v>766000</v>
      </c>
    </row>
    <row r="21" spans="2:19" ht="24">
      <c r="B21" s="7" t="s">
        <v>14</v>
      </c>
      <c r="C21" s="9" t="s">
        <v>15</v>
      </c>
      <c r="D21" s="7"/>
      <c r="E21" s="7"/>
      <c r="F21" s="7"/>
      <c r="G21" s="8"/>
      <c r="H21" s="21"/>
      <c r="I21" s="13"/>
      <c r="J21" s="14"/>
      <c r="K21" s="13"/>
      <c r="L21" s="13"/>
      <c r="M21" s="13"/>
      <c r="N21" s="13"/>
      <c r="O21" s="13"/>
      <c r="P21" s="13"/>
      <c r="Q21" s="13"/>
      <c r="R21" s="22"/>
      <c r="S21" s="1"/>
    </row>
    <row r="22" spans="2:19" ht="12">
      <c r="B22" s="7">
        <v>1</v>
      </c>
      <c r="C22" s="9" t="s">
        <v>0</v>
      </c>
      <c r="D22" s="7"/>
      <c r="E22" s="7"/>
      <c r="F22" s="7"/>
      <c r="G22" s="8"/>
      <c r="H22" s="21"/>
      <c r="I22" s="13">
        <v>14015629</v>
      </c>
      <c r="J22" s="14"/>
      <c r="K22" s="13">
        <v>14350000</v>
      </c>
      <c r="L22" s="13">
        <v>13400000</v>
      </c>
      <c r="M22" s="13">
        <v>13600000</v>
      </c>
      <c r="N22" s="13">
        <v>13800000</v>
      </c>
      <c r="O22" s="13">
        <v>14000000</v>
      </c>
      <c r="P22" s="13">
        <v>14300000</v>
      </c>
      <c r="Q22" s="13">
        <v>14500000</v>
      </c>
      <c r="R22" s="1">
        <v>14050000</v>
      </c>
      <c r="S22" s="1">
        <v>14300000</v>
      </c>
    </row>
    <row r="23" spans="2:19" ht="12">
      <c r="B23" s="7">
        <v>2</v>
      </c>
      <c r="C23" s="9" t="s">
        <v>36</v>
      </c>
      <c r="D23" s="7"/>
      <c r="E23" s="7"/>
      <c r="F23" s="7"/>
      <c r="G23" s="8"/>
      <c r="H23" s="21"/>
      <c r="I23" s="13">
        <v>16611517</v>
      </c>
      <c r="J23" s="14"/>
      <c r="K23" s="13">
        <v>14002688</v>
      </c>
      <c r="L23" s="13">
        <v>12012500</v>
      </c>
      <c r="M23" s="13">
        <v>12212500</v>
      </c>
      <c r="N23" s="13">
        <v>12474000</v>
      </c>
      <c r="O23" s="13">
        <v>12435500</v>
      </c>
      <c r="P23" s="13">
        <v>12930000</v>
      </c>
      <c r="Q23" s="13">
        <v>13016000</v>
      </c>
      <c r="R23" s="1">
        <v>13302000</v>
      </c>
      <c r="S23" s="1">
        <v>13501000</v>
      </c>
    </row>
    <row r="24" spans="2:19" ht="24">
      <c r="B24" s="7"/>
      <c r="C24" s="9" t="s">
        <v>20</v>
      </c>
      <c r="D24" s="7"/>
      <c r="E24" s="7"/>
      <c r="F24" s="7"/>
      <c r="G24" s="8"/>
      <c r="H24" s="21"/>
      <c r="I24" s="13">
        <v>810475</v>
      </c>
      <c r="J24" s="14"/>
      <c r="K24" s="13">
        <v>806875</v>
      </c>
      <c r="L24" s="13">
        <v>766875</v>
      </c>
      <c r="M24" s="13">
        <v>172875</v>
      </c>
      <c r="N24" s="13">
        <v>172875</v>
      </c>
      <c r="O24" s="13"/>
      <c r="P24" s="13"/>
      <c r="Q24" s="13"/>
      <c r="R24" s="1"/>
      <c r="S24" s="1"/>
    </row>
    <row r="25" spans="2:19" ht="12">
      <c r="B25" s="7"/>
      <c r="C25" s="9" t="s">
        <v>16</v>
      </c>
      <c r="D25" s="7"/>
      <c r="E25" s="7"/>
      <c r="F25" s="7"/>
      <c r="G25" s="8"/>
      <c r="H25" s="21"/>
      <c r="I25" s="13">
        <v>10037774</v>
      </c>
      <c r="J25" s="14"/>
      <c r="K25" s="13">
        <v>9163313</v>
      </c>
      <c r="L25" s="13">
        <v>10133125</v>
      </c>
      <c r="M25" s="13">
        <v>10927125</v>
      </c>
      <c r="N25" s="13">
        <v>11277125</v>
      </c>
      <c r="O25" s="13">
        <v>1160000</v>
      </c>
      <c r="P25" s="13">
        <v>1210000</v>
      </c>
      <c r="Q25" s="13">
        <v>12400000</v>
      </c>
      <c r="R25" s="1">
        <v>12800000</v>
      </c>
      <c r="S25" s="1">
        <v>1300000</v>
      </c>
    </row>
    <row r="26" spans="2:19" ht="24">
      <c r="B26" s="7"/>
      <c r="C26" s="9" t="s">
        <v>17</v>
      </c>
      <c r="D26" s="7"/>
      <c r="E26" s="7"/>
      <c r="F26" s="7"/>
      <c r="G26" s="8"/>
      <c r="H26" s="21"/>
      <c r="I26" s="13">
        <v>5763268</v>
      </c>
      <c r="J26" s="14"/>
      <c r="K26" s="13">
        <v>4032500</v>
      </c>
      <c r="L26" s="13">
        <v>1112500</v>
      </c>
      <c r="M26" s="13">
        <v>1112500</v>
      </c>
      <c r="N26" s="13">
        <v>1024000</v>
      </c>
      <c r="O26" s="13">
        <v>835500</v>
      </c>
      <c r="P26" s="13">
        <v>830000</v>
      </c>
      <c r="Q26" s="13">
        <v>616000</v>
      </c>
      <c r="R26" s="1">
        <v>502000</v>
      </c>
      <c r="S26" s="1">
        <v>501000</v>
      </c>
    </row>
    <row r="27" spans="2:19" ht="12">
      <c r="B27" s="8" t="s">
        <v>18</v>
      </c>
      <c r="C27" s="11" t="s">
        <v>19</v>
      </c>
      <c r="D27" s="8"/>
      <c r="E27" s="8"/>
      <c r="F27" s="8"/>
      <c r="G27" s="8"/>
      <c r="H27" s="8"/>
      <c r="I27" s="14">
        <f>I22-I23</f>
        <v>-2595888</v>
      </c>
      <c r="J27" s="14">
        <f>G27+H27-I27</f>
        <v>2595888</v>
      </c>
      <c r="K27" s="14">
        <f>K22-K23</f>
        <v>347312</v>
      </c>
      <c r="L27" s="14">
        <f>L22-L23</f>
        <v>1387500</v>
      </c>
      <c r="M27" s="14">
        <f>M22-M23</f>
        <v>1387500</v>
      </c>
      <c r="N27" s="14">
        <f>N22-N23</f>
        <v>1326000</v>
      </c>
      <c r="O27" s="14">
        <f>O22-O23</f>
        <v>1564500</v>
      </c>
      <c r="P27" s="14">
        <v>1370000</v>
      </c>
      <c r="Q27" s="14">
        <v>1484000</v>
      </c>
      <c r="R27" s="15">
        <v>748000</v>
      </c>
      <c r="S27" s="15">
        <v>799000</v>
      </c>
    </row>
    <row r="28" spans="2:18" ht="11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2:19" ht="11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</row>
    <row r="30" spans="2:19" ht="11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</row>
    <row r="31" spans="2:19" ht="11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5"/>
    </row>
    <row r="32" spans="2:19" ht="11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6"/>
    </row>
    <row r="33" spans="2:18" ht="11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</row>
    <row r="34" spans="2:18" ht="11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</row>
    <row r="35" spans="2:18" ht="11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</row>
    <row r="36" spans="2:18" ht="11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</row>
    <row r="37" spans="2:18" ht="11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</row>
    <row r="38" spans="2:18" ht="11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</row>
    <row r="39" spans="2:18" ht="11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</row>
    <row r="40" spans="2:18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</row>
    <row r="41" spans="2:18" ht="11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</row>
    <row r="42" spans="2:18" ht="11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</row>
    <row r="43" spans="2:18" ht="11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</row>
    <row r="44" spans="2:18" ht="11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</row>
    <row r="45" spans="2:18" ht="11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</row>
    <row r="46" spans="2:18" ht="11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</row>
    <row r="47" spans="2:18" ht="11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</row>
    <row r="48" spans="2:18" ht="11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</row>
    <row r="49" spans="2:17" ht="11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1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1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1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1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1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1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1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1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1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1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1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1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1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1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1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1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1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1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1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1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1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1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1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1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1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1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1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1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1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1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1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1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1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1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1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1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1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1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1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1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1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1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1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1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1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1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1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1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1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1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1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1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1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1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1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1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1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1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1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1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1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1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1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1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1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1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1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1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1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1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1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1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1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1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1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1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1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1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1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1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1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1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1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1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1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1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1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1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1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1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1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1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1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1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1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1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1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1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1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ht="11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1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1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1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1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1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1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ht="11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1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1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11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1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1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1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1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1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1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1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1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ht="11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ht="11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ht="11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11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1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11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ht="11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ht="11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1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1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1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1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1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1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1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1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1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ht="11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11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ht="11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ht="11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11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ht="11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11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ht="11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ht="11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11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ht="11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1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1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1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1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1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1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1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1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1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1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1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1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1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1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1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1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1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1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1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1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1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1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1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1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1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ht="11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ht="11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ht="11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11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11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11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ht="11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ht="11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11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11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ht="11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1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1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1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1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1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1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1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11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ht="11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11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ht="11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ht="11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11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11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ht="11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11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ht="11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11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1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1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1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1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1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1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1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ht="11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11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ht="11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ht="11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11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11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ht="11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ht="11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ht="11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11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11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1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1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1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1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1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1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1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ht="11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11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ht="11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11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ht="11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ht="11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11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ht="11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ht="11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11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ht="11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1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1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1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1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1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1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1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ht="11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11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ht="11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11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ht="11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ht="11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ht="11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11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11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ht="11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ht="11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1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1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1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1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1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1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1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11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ht="11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ht="11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ht="11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ht="11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11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ht="11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ht="11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ht="11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11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11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1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1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1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1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1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1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1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ht="11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ht="11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1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ht="11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ht="11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ht="11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ht="11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ht="11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11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ht="11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ht="11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1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1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1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1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1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1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1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11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ht="11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ht="11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ht="11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ht="11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ht="11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11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ht="11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ht="11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ht="11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ht="11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ht="11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ht="11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11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ht="11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ht="11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ht="11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ht="11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ht="11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11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ht="11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1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ht="11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ht="11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11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ht="11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ht="11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ht="11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ht="11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ht="11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11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ht="11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ht="11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ht="11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ht="11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11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ht="11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ht="11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ht="11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ht="11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ht="11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11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ht="11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ht="11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ht="11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ht="11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ht="11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1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ht="11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ht="11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ht="11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ht="11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11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ht="11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ht="11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ht="11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ht="11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11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ht="11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ht="11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ht="11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ht="11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11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ht="11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ht="11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ht="11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ht="11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11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ht="11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ht="11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ht="11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ht="11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ht="11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11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1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1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1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1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11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ht="11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ht="11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ht="11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ht="11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ht="11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11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ht="11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ht="11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ht="11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ht="11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11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ht="11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ht="11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ht="11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ht="11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11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ht="11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ht="11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ht="11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ht="11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11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ht="11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ht="11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ht="11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ht="11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11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</sheetData>
  <mergeCells count="10">
    <mergeCell ref="K7:P7"/>
    <mergeCell ref="F7:F8"/>
    <mergeCell ref="G7:G8"/>
    <mergeCell ref="B7:B8"/>
    <mergeCell ref="C7:C8"/>
    <mergeCell ref="D7:D8"/>
    <mergeCell ref="E7:E8"/>
    <mergeCell ref="H7:H8"/>
    <mergeCell ref="J7:J8"/>
    <mergeCell ref="I7:I8"/>
  </mergeCells>
  <printOptions/>
  <pageMargins left="0.63" right="0.69" top="0.7" bottom="0.68" header="0.53" footer="0.5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2003-08-01T20:24:50Z</dcterms:modified>
  <cp:category/>
  <cp:version/>
  <cp:contentType/>
  <cp:contentStatus/>
</cp:coreProperties>
</file>